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fullCalcOnLoad="1"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<sst xmlns="http://schemas.openxmlformats.org/spreadsheetml/2006/main" count="7683" uniqueCount="2746">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</sst>
</file>

<file path=xl/styles.xml><?xml version="1.0" encoding="utf-8"?>
<styleSheet xmlns="http://schemas.openxmlformats.org/spreadsheetml/2006/main">
  <numFmts count="3">
    <numFmt numFmtId="181" formatCode="d/m/yy;@"/>
    <numFmt numFmtId="204" formatCode="dd/mm/yy;@"/>
    <numFmt numFmtId="214" formatCode="dd/mm/yyyy"/>
  </numFmts>
  <fonts count="58">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b/>
      <sz val="10"/>
      <color indexed="10"/>
      <name val="Arial"/>
      <family val="2"/>
      <charset val="238"/>
    </font>
    <font>
      <b/>
      <sz val="8"/>
      <color indexed="10"/>
      <name val="Arial"/>
      <family val="2"/>
      <charset val="238"/>
    </font>
    <font>
      <b/>
      <sz val="8"/>
      <color indexed="10"/>
      <name val="Arial"/>
      <family val="2"/>
      <charset val="238"/>
    </font>
    <font>
      <b/>
      <sz val="14"/>
      <name val="Arial"/>
      <family val="2"/>
      <charset val="238"/>
    </font>
    <font>
      <sz val="14"/>
      <name val="Arial"/>
      <family val="2"/>
      <charset val="238"/>
    </font>
    <font>
      <b/>
      <sz val="8"/>
      <color indexed="10"/>
      <name val="Arial"/>
      <family val="2"/>
      <charset val="238"/>
    </font>
    <font>
      <b/>
      <sz val="14"/>
      <color indexed="81"/>
      <name val="Tahoma"/>
      <family val="2"/>
      <charset val="238"/>
    </font>
    <font>
      <b/>
      <sz val="10"/>
      <color indexed="10"/>
      <name val="Arial"/>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b/>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5" fillId="0" borderId="0"/>
    <xf numFmtId="0" fontId="3" fillId="0" borderId="0"/>
    <xf numFmtId="0" fontId="46" fillId="0" borderId="0"/>
    <xf numFmtId="0" fontId="4" fillId="0" borderId="0"/>
    <xf numFmtId="0" fontId="45"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7" fillId="28" borderId="0" xfId="0" applyFont="1" applyFill="1" applyAlignment="1" applyProtection="1">
      <alignment horizontal="center"/>
    </xf>
    <xf numFmtId="4" fontId="3" fillId="24" borderId="0" xfId="0" applyNumberFormat="1" applyFont="1" applyFill="1" applyProtection="1"/>
    <xf numFmtId="14" fontId="47" fillId="28" borderId="0" xfId="0" applyNumberFormat="1" applyFont="1" applyFill="1" applyAlignment="1" applyProtection="1">
      <alignment horizontal="center"/>
    </xf>
    <xf numFmtId="14" fontId="48"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81"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81" fontId="1" fillId="0" borderId="0" xfId="0" applyNumberFormat="1" applyFont="1"/>
    <xf numFmtId="0" fontId="1" fillId="0" borderId="0" xfId="0" applyNumberFormat="1" applyFont="1" applyFill="1"/>
    <xf numFmtId="9" fontId="1" fillId="0" borderId="0" xfId="0" applyNumberFormat="1" applyFont="1" applyFill="1"/>
    <xf numFmtId="181"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5"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204" fontId="22" fillId="33" borderId="10" xfId="0" applyNumberFormat="1" applyFont="1" applyFill="1" applyBorder="1"/>
    <xf numFmtId="204" fontId="1" fillId="0" borderId="0" xfId="0" applyNumberFormat="1" applyFont="1" applyFill="1"/>
    <xf numFmtId="204" fontId="1" fillId="0" borderId="0" xfId="0" applyNumberFormat="1" applyFont="1"/>
    <xf numFmtId="0" fontId="3" fillId="24" borderId="0" xfId="0" applyFont="1" applyFill="1" applyBorder="1" applyAlignment="1" applyProtection="1"/>
    <xf numFmtId="0" fontId="49" fillId="24" borderId="0" xfId="0" applyFont="1" applyFill="1" applyProtection="1"/>
    <xf numFmtId="0" fontId="50" fillId="24" borderId="0" xfId="0" applyFont="1" applyFill="1" applyAlignment="1" applyProtection="1"/>
    <xf numFmtId="3" fontId="51" fillId="24" borderId="0" xfId="0" applyNumberFormat="1" applyFont="1" applyFill="1" applyProtection="1"/>
    <xf numFmtId="3" fontId="52" fillId="24" borderId="0" xfId="0" applyNumberFormat="1" applyFont="1" applyFill="1" applyProtection="1"/>
    <xf numFmtId="3" fontId="51"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9"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53"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204" fontId="25" fillId="29" borderId="0" xfId="0" applyNumberFormat="1" applyFont="1" applyFill="1" applyProtection="1"/>
    <xf numFmtId="204" fontId="0" fillId="29" borderId="0" xfId="0" applyNumberFormat="1" applyFill="1" applyProtection="1"/>
    <xf numFmtId="214" fontId="24" fillId="34" borderId="10" xfId="0" applyNumberFormat="1" applyFont="1" applyFill="1" applyBorder="1" applyAlignment="1" applyProtection="1">
      <alignment horizontal="center" vertical="center"/>
      <protection locked="0"/>
    </xf>
    <xf numFmtId="204" fontId="54" fillId="29" borderId="0" xfId="0" applyNumberFormat="1" applyFont="1" applyFill="1" applyProtection="1"/>
    <xf numFmtId="0" fontId="34" fillId="29" borderId="0" xfId="0" applyFont="1" applyFill="1" applyAlignment="1">
      <alignment horizontal="center" vertical="top" wrapText="1"/>
    </xf>
    <xf numFmtId="0" fontId="55" fillId="29" borderId="0" xfId="0" applyFont="1" applyFill="1" applyAlignment="1">
      <alignment vertical="top"/>
    </xf>
    <xf numFmtId="0" fontId="24" fillId="24" borderId="0" xfId="0" applyFont="1" applyFill="1" applyAlignment="1" applyProtection="1">
      <alignment horizontal="center" wrapText="1"/>
    </xf>
    <xf numFmtId="0" fontId="56" fillId="29" borderId="0" xfId="0" applyFont="1" applyFill="1" applyAlignment="1">
      <alignment vertical="top"/>
    </xf>
    <xf numFmtId="0" fontId="3" fillId="29" borderId="0" xfId="0" applyFont="1" applyFill="1" applyAlignment="1">
      <alignment vertical="top"/>
    </xf>
    <xf numFmtId="0" fontId="57"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50" fillId="35" borderId="18" xfId="0" applyFont="1" applyFill="1" applyBorder="1" applyAlignment="1" applyProtection="1">
      <alignment horizontal="center" vertical="center" wrapText="1"/>
    </xf>
    <xf numFmtId="0" fontId="50" fillId="35" borderId="19" xfId="0" applyFont="1" applyFill="1" applyBorder="1" applyAlignment="1" applyProtection="1">
      <alignment horizontal="center" vertical="center" wrapText="1"/>
    </xf>
    <xf numFmtId="0" fontId="50"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3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tabSelected="1"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workbookViewId="0">
      <selection activeCell="C11" sqref="C1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42454</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3750</v>
      </c>
      <c r="D11" s="112">
        <f>Spolu!D11</f>
        <v>2694.5</v>
      </c>
      <c r="E11" s="112">
        <f>C11-D11</f>
        <v>1055.5</v>
      </c>
      <c r="K11" s="143">
        <v>42699</v>
      </c>
    </row>
    <row r="12" spans="1:11" ht="14.25">
      <c r="A12" s="132" t="s">
        <v>435</v>
      </c>
      <c r="B12" s="134" t="s">
        <v>350</v>
      </c>
      <c r="C12" s="139"/>
      <c r="D12" s="112">
        <f>Spolu!D12</f>
        <v>1041.5</v>
      </c>
      <c r="E12" s="112">
        <f>C12-D12</f>
        <v>-1041.5</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3750</v>
      </c>
      <c r="D15" s="118">
        <f>SUM(D10:D14)</f>
        <v>3736</v>
      </c>
      <c r="E15" s="118">
        <f>SUM(E10:E14)</f>
        <v>14</v>
      </c>
      <c r="K15" s="140"/>
    </row>
    <row r="16" spans="1:11" ht="14.25">
      <c r="K16" s="140"/>
    </row>
    <row r="17" spans="1:5" ht="69" customHeight="1">
      <c r="A17" s="157" t="s">
        <v>2591</v>
      </c>
      <c r="B17" s="158"/>
      <c r="C17" s="158"/>
      <c r="D17" s="158"/>
      <c r="E17" s="158"/>
    </row>
  </sheetData>
  <sheetCalcPr fullCalcOnLoad="1"/>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28" activePane="bottomLeft" state="frozen"/>
      <selection activeCell="A109" sqref="A109"/>
      <selection pane="bottomLeft" activeCell="G129" sqref="G129"/>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SUMIF(A$127:A$20012,A2,G$127:G$20012)</f>
        <v>2694.5</v>
      </c>
      <c r="H2" s="14">
        <f>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0">D2+1</f>
        <v>219</v>
      </c>
      <c r="F3" s="14">
        <f>IF(B3=B$1,INDEX(Dots!E:E,D3),"")</f>
        <v>2500</v>
      </c>
      <c r="G3" s="14">
        <f>SUMIF(A$127:A$20012,A3,G$127:G$20012)</f>
        <v>1041.5</v>
      </c>
      <c r="H3" s="14">
        <f>SUMIF(A$127:A$20012,A3,H$127:H$20012)</f>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0"/>
        <v>220</v>
      </c>
      <c r="F4" s="14" t="str">
        <f>IF(B4=B$1,INDEX(Dots!E:E,D4),"")</f>
        <v/>
      </c>
      <c r="G4" s="14">
        <f>SUMIF(A$127:A$20012,A4,G$127:G$20012)</f>
        <v>0</v>
      </c>
      <c r="H4" s="14">
        <f>SUMIF(A$127:A$20012,A4,H$127:H$20012)</f>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0"/>
        <v>221</v>
      </c>
      <c r="F5" s="14" t="str">
        <f>IF(B5=B$1,INDEX(Dots!E:E,D5),"")</f>
        <v/>
      </c>
      <c r="G5" s="14">
        <f>SUMIF(A$127:A$20012,A5,G$127:G$20012)</f>
        <v>0</v>
      </c>
      <c r="H5" s="14">
        <f>SUMIF(A$127:A$20012,A5,H$127:H$20012)</f>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0"/>
        <v>222</v>
      </c>
      <c r="F6" s="14" t="str">
        <f>IF(B6=B$1,INDEX(Dots!E:E,D6),"")</f>
        <v/>
      </c>
      <c r="G6" s="14">
        <f>SUMIF(A$127:A$20012,A6,G$127:G$20012)</f>
        <v>0</v>
      </c>
      <c r="H6" s="14">
        <f>SUMIF(A$127:A$20012,A6,H$127:H$20012)</f>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0"/>
        <v>223</v>
      </c>
      <c r="F7" s="14" t="str">
        <f>IF(B7=B$1,INDEX(Dots!E:E,D7),"")</f>
        <v/>
      </c>
      <c r="G7" s="14">
        <f>SUMIF(A$127:A$20012,A7,G$127:G$20012)</f>
        <v>0</v>
      </c>
      <c r="H7" s="14">
        <f>SUMIF(A$127:A$20012,A7,H$127:H$20012)</f>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0"/>
        <v>224</v>
      </c>
      <c r="F8" s="14" t="str">
        <f>IF(B8=B$1,INDEX(Dots!E:E,D8),"")</f>
        <v/>
      </c>
      <c r="G8" s="14">
        <f>SUMIF(A$127:A$20012,A8,G$127:G$20012)</f>
        <v>0</v>
      </c>
      <c r="H8" s="14">
        <f>SUMIF(A$127:A$20012,A8,H$127:H$20012)</f>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0"/>
        <v>225</v>
      </c>
      <c r="F9" s="14" t="str">
        <f>IF(B9=B$1,INDEX(Dots!E:E,D9),"")</f>
        <v/>
      </c>
      <c r="G9" s="14">
        <f>SUMIF(A$127:A$20012,A9,G$127:G$20012)</f>
        <v>0</v>
      </c>
      <c r="H9" s="14">
        <f>SUMIF(A$127:A$20012,A9,H$127:H$20012)</f>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0"/>
        <v>226</v>
      </c>
      <c r="F10" s="14" t="str">
        <f>IF(B10=B$1,INDEX(Dots!E:E,D10),"")</f>
        <v/>
      </c>
      <c r="G10" s="14">
        <f>SUMIF(A$127:A$20012,A10,G$127:G$20012)</f>
        <v>0</v>
      </c>
      <c r="H10" s="14">
        <f>SUMIF(A$127:A$20012,A10,H$127:H$20012)</f>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0"/>
        <v>227</v>
      </c>
      <c r="F11" s="14" t="str">
        <f>IF(B11=B$1,INDEX(Dots!E:E,D11),"")</f>
        <v/>
      </c>
      <c r="G11" s="14">
        <f>SUMIF(A$127:A$20012,A11,G$127:G$20012)</f>
        <v>0</v>
      </c>
      <c r="H11" s="14">
        <f>SUMIF(A$127:A$20012,A11,H$127:H$20012)</f>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0"/>
        <v>228</v>
      </c>
      <c r="F12" s="14" t="str">
        <f>IF(B12=B$1,INDEX(Dots!E:E,D12),"")</f>
        <v/>
      </c>
      <c r="G12" s="14">
        <f>SUMIF(A$127:A$20012,A12,G$127:G$20012)</f>
        <v>0</v>
      </c>
      <c r="H12" s="14">
        <f>SUMIF(A$127:A$20012,A12,H$127:H$20012)</f>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0"/>
        <v>229</v>
      </c>
      <c r="F13" s="14" t="str">
        <f>IF(B13=B$1,INDEX(Dots!E:E,D13),"")</f>
        <v/>
      </c>
      <c r="G13" s="14">
        <f>SUMIF(A$127:A$20012,A13,G$127:G$20012)</f>
        <v>0</v>
      </c>
      <c r="H13" s="14">
        <f>SUMIF(A$127:A$20012,A13,H$127:H$20012)</f>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0"/>
        <v>230</v>
      </c>
      <c r="F14" s="14" t="str">
        <f>IF(B14=B$1,INDEX(Dots!E:E,D14),"")</f>
        <v/>
      </c>
      <c r="G14" s="14">
        <f>SUMIF(A$127:A$20012,A14,G$127:G$20012)</f>
        <v>0</v>
      </c>
      <c r="H14" s="14">
        <f>SUMIF(A$127:A$20012,A14,H$127:H$20012)</f>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0"/>
        <v>231</v>
      </c>
      <c r="F15" s="14" t="str">
        <f>IF(B15=B$1,INDEX(Dots!E:E,D15),"")</f>
        <v/>
      </c>
      <c r="G15" s="14">
        <f>SUMIF(A$127:A$20012,A15,G$127:G$20012)</f>
        <v>0</v>
      </c>
      <c r="H15" s="14">
        <f>SUMIF(A$127:A$20012,A15,H$127:H$20012)</f>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0"/>
        <v>232</v>
      </c>
      <c r="F16" s="14" t="str">
        <f>IF(B16=B$1,INDEX(Dots!E:E,D16),"")</f>
        <v/>
      </c>
      <c r="G16" s="14">
        <f>SUMIF(A$127:A$20012,A16,G$127:G$20012)</f>
        <v>0</v>
      </c>
      <c r="H16" s="14">
        <f>SUMIF(A$127:A$20012,A16,H$127:H$20012)</f>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1">D16+1</f>
        <v>233</v>
      </c>
      <c r="F17" s="14" t="str">
        <f>IF(B17=B$1,INDEX(Dots!E:E,D17),"")</f>
        <v/>
      </c>
      <c r="G17" s="14">
        <f>SUMIF(A$127:A$20012,A17,G$127:G$20012)</f>
        <v>0</v>
      </c>
      <c r="H17" s="14">
        <f>SUMIF(A$127:A$20012,A17,H$127:H$20012)</f>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1"/>
        <v>234</v>
      </c>
      <c r="F18" s="14" t="str">
        <f>IF(B18=B$1,INDEX(Dots!E:E,D18),"")</f>
        <v/>
      </c>
      <c r="G18" s="14">
        <f>SUMIF(A$127:A$20012,A18,G$127:G$20012)</f>
        <v>0</v>
      </c>
      <c r="H18" s="14">
        <f>SUMIF(A$127:A$20012,A18,H$127:H$20012)</f>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1"/>
        <v>235</v>
      </c>
      <c r="F19" s="14" t="str">
        <f>IF(B19=B$1,INDEX(Dots!E:E,D19),"")</f>
        <v/>
      </c>
      <c r="G19" s="14">
        <f>SUMIF(A$127:A$20012,A19,G$127:G$20012)</f>
        <v>0</v>
      </c>
      <c r="H19" s="14">
        <f>SUMIF(A$127:A$20012,A19,H$127:H$20012)</f>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1"/>
        <v>236</v>
      </c>
      <c r="F20" s="14" t="str">
        <f>IF(B20=B$1,INDEX(Dots!E:E,D20),"")</f>
        <v/>
      </c>
      <c r="G20" s="14">
        <f>SUMIF(A$127:A$20012,A20,G$127:G$20012)</f>
        <v>0</v>
      </c>
      <c r="H20" s="14">
        <f>SUMIF(A$127:A$20012,A20,H$127:H$20012)</f>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1"/>
        <v>237</v>
      </c>
      <c r="F21" s="14" t="str">
        <f>IF(B21=B$1,INDEX(Dots!E:E,D21),"")</f>
        <v/>
      </c>
      <c r="G21" s="14">
        <f>SUMIF(A$127:A$20012,A21,G$127:G$20012)</f>
        <v>0</v>
      </c>
      <c r="H21" s="14">
        <f>SUMIF(A$127:A$20012,A21,H$127:H$20012)</f>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1"/>
        <v>238</v>
      </c>
      <c r="F22" s="14" t="str">
        <f>IF(B22=B$1,INDEX(Dots!E:E,D22),"")</f>
        <v/>
      </c>
      <c r="G22" s="14">
        <f>SUMIF(A$127:A$20012,A22,G$127:G$20012)</f>
        <v>0</v>
      </c>
      <c r="H22" s="14">
        <f>SUMIF(A$127:A$20012,A22,H$127:H$20012)</f>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1"/>
        <v>239</v>
      </c>
      <c r="F23" s="14" t="str">
        <f>IF(B23=B$1,INDEX(Dots!E:E,D23),"")</f>
        <v/>
      </c>
      <c r="G23" s="14">
        <f>SUMIF(A$127:A$20012,A23,G$127:G$20012)</f>
        <v>0</v>
      </c>
      <c r="H23" s="14">
        <f>SUMIF(A$127:A$20012,A23,H$127:H$20012)</f>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1"/>
        <v>240</v>
      </c>
      <c r="F24" s="14" t="str">
        <f>IF(B24=B$1,INDEX(Dots!E:E,D24),"")</f>
        <v/>
      </c>
      <c r="G24" s="14">
        <f>SUMIF(A$127:A$20012,A24,G$127:G$20012)</f>
        <v>0</v>
      </c>
      <c r="H24" s="14">
        <f>SUMIF(A$127:A$20012,A24,H$127:H$20012)</f>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1"/>
        <v>241</v>
      </c>
      <c r="F25" s="14" t="str">
        <f>IF(B25=B$1,INDEX(Dots!E:E,D25),"")</f>
        <v/>
      </c>
      <c r="G25" s="14">
        <f>SUMIF(A$127:A$20012,A25,G$127:G$20012)</f>
        <v>0</v>
      </c>
      <c r="H25" s="14">
        <f>SUMIF(A$127:A$20012,A25,H$127:H$20012)</f>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1"/>
        <v>242</v>
      </c>
      <c r="F26" s="14" t="str">
        <f>IF(B26=B$1,INDEX(Dots!E:E,D26),"")</f>
        <v/>
      </c>
      <c r="G26" s="14">
        <f>SUMIF(A$127:A$20012,A26,G$127:G$20012)</f>
        <v>0</v>
      </c>
      <c r="H26" s="14">
        <f>SUMIF(A$127:A$20012,A26,H$127:H$20012)</f>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1"/>
        <v>243</v>
      </c>
      <c r="F27" s="14" t="str">
        <f>IF(B27=B$1,INDEX(Dots!E:E,D27),"")</f>
        <v/>
      </c>
      <c r="G27" s="14">
        <f>SUMIF(A$127:A$20012,A27,G$127:G$20012)</f>
        <v>0</v>
      </c>
      <c r="H27" s="14">
        <f>SUMIF(A$127:A$20012,A27,H$127:H$20012)</f>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1"/>
        <v>244</v>
      </c>
      <c r="F28" s="14" t="str">
        <f>IF(B28=B$1,INDEX(Dots!E:E,D28),"")</f>
        <v/>
      </c>
      <c r="G28" s="14">
        <f>SUMIF(A$127:A$20012,A28,G$127:G$20012)</f>
        <v>0</v>
      </c>
      <c r="H28" s="14">
        <f>SUMIF(A$127:A$20012,A28,H$127:H$20012)</f>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1"/>
        <v>245</v>
      </c>
      <c r="F29" s="14" t="str">
        <f>IF(B29=B$1,INDEX(Dots!E:E,D29),"")</f>
        <v/>
      </c>
      <c r="G29" s="14">
        <f>SUMIF(A$127:A$20012,A29,G$127:G$20012)</f>
        <v>0</v>
      </c>
      <c r="H29" s="14">
        <f>SUMIF(A$127:A$20012,A29,H$127:H$20012)</f>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1"/>
        <v>246</v>
      </c>
      <c r="F30" s="14" t="str">
        <f>IF(B30=B$1,INDEX(Dots!E:E,D30),"")</f>
        <v/>
      </c>
      <c r="G30" s="14">
        <f>SUMIF(A$127:A$20012,A30,G$127:G$20012)</f>
        <v>0</v>
      </c>
      <c r="H30" s="14">
        <f>SUMIF(A$127:A$20012,A30,H$127:H$20012)</f>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1"/>
        <v>247</v>
      </c>
      <c r="F31" s="14" t="str">
        <f>IF(B31=B$1,INDEX(Dots!E:E,D31),"")</f>
        <v/>
      </c>
      <c r="G31" s="14">
        <f>SUMIF(A$127:A$20012,A31,G$127:G$20012)</f>
        <v>0</v>
      </c>
      <c r="H31" s="14">
        <f>SUMIF(A$127:A$20012,A31,H$127:H$20012)</f>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1"/>
        <v>248</v>
      </c>
      <c r="F32" s="14" t="str">
        <f>IF(B32=B$1,INDEX(Dots!E:E,D32),"")</f>
        <v/>
      </c>
      <c r="G32" s="14">
        <f>SUMIF(A$127:A$20012,A32,G$127:G$20012)</f>
        <v>0</v>
      </c>
      <c r="H32" s="14">
        <f>SUMIF(A$127:A$20012,A32,H$127:H$20012)</f>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1"/>
        <v>249</v>
      </c>
      <c r="F33" s="14" t="str">
        <f>IF(B33=B$1,INDEX(Dots!E:E,D33),"")</f>
        <v/>
      </c>
      <c r="G33" s="14">
        <f>SUMIF(A$127:A$20012,A33,G$127:G$20012)</f>
        <v>0</v>
      </c>
      <c r="H33" s="14">
        <f>SUMIF(A$127:A$20012,A33,H$127:H$20012)</f>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1"/>
        <v>250</v>
      </c>
      <c r="F34" s="14" t="str">
        <f>IF(B34=B$1,INDEX(Dots!E:E,D34),"")</f>
        <v/>
      </c>
      <c r="G34" s="14">
        <f>SUMIF(A$127:A$20012,A34,G$127:G$20012)</f>
        <v>0</v>
      </c>
      <c r="H34" s="14">
        <f>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1"/>
        <v>251</v>
      </c>
      <c r="F35" s="14" t="str">
        <f>IF(B35=B$1,INDEX(Dots!E:E,D35),"")</f>
        <v/>
      </c>
      <c r="G35" s="14">
        <f>SUMIF(A$127:A$20012,A35,G$127:G$20012)</f>
        <v>0</v>
      </c>
      <c r="H35" s="14">
        <f>SUMIF(A$127:A$20012,A35,H$127:H$20012)</f>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1"/>
        <v>252</v>
      </c>
      <c r="F36" s="14" t="str">
        <f>IF(B36=B$1,INDEX(Dots!E:E,D36),"")</f>
        <v/>
      </c>
      <c r="G36" s="14">
        <f>SUMIF(A$127:A$20012,A36,G$127:G$20012)</f>
        <v>0</v>
      </c>
      <c r="H36" s="14">
        <f>SUMIF(A$127:A$20012,A36,H$127:H$20012)</f>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1"/>
        <v>253</v>
      </c>
      <c r="F37" s="14" t="str">
        <f>IF(B37=B$1,INDEX(Dots!E:E,D37),"")</f>
        <v/>
      </c>
      <c r="G37" s="14">
        <f>SUMIF(A$127:A$20012,A37,G$127:G$20012)</f>
        <v>0</v>
      </c>
      <c r="H37" s="14">
        <f>SUMIF(A$127:A$20012,A37,H$127:H$20012)</f>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1"/>
        <v>254</v>
      </c>
      <c r="F38" s="14" t="str">
        <f>IF(B38=B$1,INDEX(Dots!E:E,D38),"")</f>
        <v/>
      </c>
      <c r="G38" s="14">
        <f>SUMIF(A$127:A$20012,A38,G$127:G$20012)</f>
        <v>0</v>
      </c>
      <c r="H38" s="14">
        <f>SUMIF(A$127:A$20012,A38,H$127:H$20012)</f>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1"/>
        <v>255</v>
      </c>
      <c r="F39" s="14" t="str">
        <f>IF(B39=B$1,INDEX(Dots!E:E,D39),"")</f>
        <v/>
      </c>
      <c r="G39" s="14">
        <f>SUMIF(A$127:A$20012,A39,G$127:G$20012)</f>
        <v>0</v>
      </c>
      <c r="H39" s="14">
        <f>SUMIF(A$127:A$20012,A39,H$127:H$20012)</f>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1"/>
        <v>256</v>
      </c>
      <c r="F40" s="14" t="str">
        <f>IF(B40=B$1,INDEX(Dots!E:E,D40),"")</f>
        <v/>
      </c>
      <c r="G40" s="14">
        <f>SUMIF(A$127:A$20012,A40,G$127:G$20012)</f>
        <v>0</v>
      </c>
      <c r="H40" s="14">
        <f>SUMIF(A$127:A$20012,A40,H$127:H$20012)</f>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1"/>
        <v>257</v>
      </c>
      <c r="F41" s="14" t="str">
        <f>IF(B41=B$1,INDEX(Dots!E:E,D41),"")</f>
        <v/>
      </c>
      <c r="G41" s="14">
        <f>SUMIF(A$127:A$20012,A41,G$127:G$20012)</f>
        <v>0</v>
      </c>
      <c r="H41" s="14">
        <f>SUMIF(A$127:A$20012,A41,H$127:H$20012)</f>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1"/>
        <v>258</v>
      </c>
      <c r="F42" s="14" t="str">
        <f>IF(B42=B$1,INDEX(Dots!E:E,D42),"")</f>
        <v/>
      </c>
      <c r="G42" s="14">
        <f>SUMIF(A$127:A$20012,A42,G$127:G$20012)</f>
        <v>0</v>
      </c>
      <c r="H42" s="14">
        <f>SUMIF(A$127:A$20012,A42,H$127:H$20012)</f>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1"/>
        <v>259</v>
      </c>
      <c r="F43" s="14" t="str">
        <f>IF(B43=B$1,INDEX(Dots!E:E,D43),"")</f>
        <v/>
      </c>
      <c r="G43" s="14">
        <f>SUMIF(A$127:A$20012,A43,G$127:G$20012)</f>
        <v>0</v>
      </c>
      <c r="H43" s="14">
        <f>SUMIF(A$127:A$20012,A43,H$127:H$20012)</f>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1"/>
        <v>260</v>
      </c>
      <c r="F44" s="14" t="str">
        <f>IF(B44=B$1,INDEX(Dots!E:E,D44),"")</f>
        <v/>
      </c>
      <c r="G44" s="14">
        <f>SUMIF(A$127:A$20012,A44,G$127:G$20012)</f>
        <v>0</v>
      </c>
      <c r="H44" s="14">
        <f>SUMIF(A$127:A$20012,A44,H$127:H$20012)</f>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1"/>
        <v>261</v>
      </c>
      <c r="F45" s="14" t="str">
        <f>IF(B45=B$1,INDEX(Dots!E:E,D45),"")</f>
        <v/>
      </c>
      <c r="G45" s="14">
        <f>SUMIF(A$127:A$20012,A45,G$127:G$20012)</f>
        <v>0</v>
      </c>
      <c r="H45" s="14">
        <f>SUMIF(A$127:A$20012,A45,H$127:H$20012)</f>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1"/>
        <v>262</v>
      </c>
      <c r="F46" s="14" t="str">
        <f>IF(B46=B$1,INDEX(Dots!E:E,D46),"")</f>
        <v/>
      </c>
      <c r="G46" s="14">
        <f>SUMIF(A$127:A$20012,A46,G$127:G$20012)</f>
        <v>0</v>
      </c>
      <c r="H46" s="14">
        <f>SUMIF(A$127:A$20012,A46,H$127:H$20012)</f>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1"/>
        <v>263</v>
      </c>
      <c r="F47" s="14" t="str">
        <f>IF(B47=B$1,INDEX(Dots!E:E,D47),"")</f>
        <v/>
      </c>
      <c r="G47" s="14">
        <f>SUMIF(A$127:A$20012,A47,G$127:G$20012)</f>
        <v>0</v>
      </c>
      <c r="H47" s="14">
        <f>SUMIF(A$127:A$20012,A47,H$127:H$20012)</f>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1"/>
        <v>264</v>
      </c>
      <c r="F48" s="14" t="str">
        <f>IF(B48=B$1,INDEX(Dots!E:E,D48),"")</f>
        <v/>
      </c>
      <c r="G48" s="14">
        <f>SUMIF(A$127:A$20012,A48,G$127:G$20012)</f>
        <v>0</v>
      </c>
      <c r="H48" s="14">
        <f>SUMIF(A$127:A$20012,A48,H$127:H$20012)</f>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1"/>
        <v>265</v>
      </c>
      <c r="F49" s="14" t="str">
        <f>IF(B49=B$1,INDEX(Dots!E:E,D49),"")</f>
        <v/>
      </c>
      <c r="G49" s="14">
        <f>SUMIF(A$127:A$20012,A49,G$127:G$20012)</f>
        <v>0</v>
      </c>
      <c r="H49" s="14">
        <f>SUMIF(A$127:A$20012,A49,H$127:H$20012)</f>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1"/>
        <v>266</v>
      </c>
      <c r="F50" s="14" t="str">
        <f>IF(B50=B$1,INDEX(Dots!E:E,D50),"")</f>
        <v/>
      </c>
      <c r="G50" s="14">
        <f>SUMIF(A$127:A$20012,A50,G$127:G$20012)</f>
        <v>0</v>
      </c>
      <c r="H50" s="14">
        <f>SUMIF(A$127:A$20012,A50,H$127:H$20012)</f>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1"/>
        <v>267</v>
      </c>
      <c r="F51" s="14" t="str">
        <f>IF(B51=B$1,INDEX(Dots!E:E,D51),"")</f>
        <v/>
      </c>
      <c r="G51" s="14">
        <f>SUMIF(A$127:A$20012,A51,G$127:G$20012)</f>
        <v>0</v>
      </c>
      <c r="H51" s="14">
        <f>SUMIF(A$127:A$20012,A51,H$127:H$20012)</f>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1"/>
        <v>268</v>
      </c>
      <c r="F52" s="14" t="str">
        <f>IF(B52=B$1,INDEX(Dots!E:E,D52),"")</f>
        <v/>
      </c>
      <c r="G52" s="14">
        <f>SUMIF(A$127:A$20012,A52,G$127:G$20012)</f>
        <v>0</v>
      </c>
      <c r="H52" s="14">
        <f>SUMIF(A$127:A$20012,A52,H$127:H$20012)</f>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1"/>
        <v>269</v>
      </c>
      <c r="F53" s="14" t="str">
        <f>IF(B53=B$1,INDEX(Dots!E:E,D53),"")</f>
        <v/>
      </c>
      <c r="G53" s="14">
        <f>SUMIF(A$127:A$20012,A53,G$127:G$20012)</f>
        <v>0</v>
      </c>
      <c r="H53" s="14">
        <f>SUMIF(A$127:A$20012,A53,H$127:H$20012)</f>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1"/>
        <v>270</v>
      </c>
      <c r="F54" s="14" t="str">
        <f>IF(B54=B$1,INDEX(Dots!E:E,D54),"")</f>
        <v/>
      </c>
      <c r="G54" s="14">
        <f>SUMIF(A$127:A$20012,A54,G$127:G$20012)</f>
        <v>0</v>
      </c>
      <c r="H54" s="14">
        <f>SUMIF(A$127:A$20012,A54,H$127:H$20012)</f>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1"/>
        <v>271</v>
      </c>
      <c r="F55" s="14" t="str">
        <f>IF(B55=B$1,INDEX(Dots!E:E,D55),"")</f>
        <v/>
      </c>
      <c r="G55" s="14">
        <f>SUMIF(A$127:A$20012,A55,G$127:G$20012)</f>
        <v>0</v>
      </c>
      <c r="H55" s="14">
        <f>SUMIF(A$127:A$20012,A55,H$127:H$20012)</f>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1"/>
        <v>272</v>
      </c>
      <c r="F56" s="14" t="str">
        <f>IF(B56=B$1,INDEX(Dots!E:E,D56),"")</f>
        <v/>
      </c>
      <c r="G56" s="14">
        <f>SUMIF(A$127:A$20012,A56,G$127:G$20012)</f>
        <v>0</v>
      </c>
      <c r="H56" s="14">
        <f>SUMIF(A$127:A$20012,A56,H$127:H$20012)</f>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1"/>
        <v>273</v>
      </c>
      <c r="F57" s="14" t="str">
        <f>IF(B57=B$1,INDEX(Dots!E:E,D57),"")</f>
        <v/>
      </c>
      <c r="G57" s="14">
        <f>SUMIF(A$127:A$20012,A57,G$127:G$20012)</f>
        <v>0</v>
      </c>
      <c r="H57" s="14">
        <f>SUMIF(A$127:A$20012,A57,H$127:H$20012)</f>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1"/>
        <v>274</v>
      </c>
      <c r="F58" s="14" t="str">
        <f>IF(B58=B$1,INDEX(Dots!E:E,D58),"")</f>
        <v/>
      </c>
      <c r="G58" s="14">
        <f>SUMIF(A$127:A$20012,A58,G$127:G$20012)</f>
        <v>0</v>
      </c>
      <c r="H58" s="14">
        <f>SUMIF(A$127:A$20012,A58,H$127:H$20012)</f>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1"/>
        <v>275</v>
      </c>
      <c r="F59" s="14" t="str">
        <f>IF(B59=B$1,INDEX(Dots!E:E,D59),"")</f>
        <v/>
      </c>
      <c r="G59" s="14">
        <f>SUMIF(A$127:A$20012,A59,G$127:G$20012)</f>
        <v>0</v>
      </c>
      <c r="H59" s="14">
        <f>SUMIF(A$127:A$20012,A59,H$127:H$20012)</f>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1"/>
        <v>276</v>
      </c>
      <c r="F60" s="14" t="str">
        <f>IF(B60=B$1,INDEX(Dots!E:E,D60),"")</f>
        <v/>
      </c>
      <c r="G60" s="14">
        <f>SUMIF(A$127:A$20012,A60,G$127:G$20012)</f>
        <v>0</v>
      </c>
      <c r="H60" s="14">
        <f>SUMIF(A$127:A$20012,A60,H$127:H$20012)</f>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1"/>
        <v>277</v>
      </c>
      <c r="F61" s="14" t="str">
        <f>IF(B61=B$1,INDEX(Dots!E:E,D61),"")</f>
        <v/>
      </c>
      <c r="G61" s="14">
        <f>SUMIF(A$127:A$20012,A61,G$127:G$20012)</f>
        <v>0</v>
      </c>
      <c r="H61" s="14">
        <f>SUMIF(A$127:A$20012,A61,H$127:H$20012)</f>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1"/>
        <v>278</v>
      </c>
      <c r="F62" s="14" t="str">
        <f>IF(B62=B$1,INDEX(Dots!E:E,D62),"")</f>
        <v/>
      </c>
      <c r="G62" s="14">
        <f>SUMIF(A$127:A$20012,A62,G$127:G$20012)</f>
        <v>0</v>
      </c>
      <c r="H62" s="14">
        <f>SUMIF(A$127:A$20012,A62,H$127:H$20012)</f>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1"/>
        <v>279</v>
      </c>
      <c r="F63" s="14" t="str">
        <f>IF(B63=B$1,INDEX(Dots!E:E,D63),"")</f>
        <v/>
      </c>
      <c r="G63" s="14">
        <f>SUMIF(A$127:A$20012,A63,G$127:G$20012)</f>
        <v>0</v>
      </c>
      <c r="H63" s="14">
        <f>SUMIF(A$127:A$20012,A63,H$127:H$20012)</f>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1"/>
        <v>280</v>
      </c>
      <c r="F64" s="14" t="str">
        <f>IF(B64=B$1,INDEX(Dots!E:E,D64),"")</f>
        <v/>
      </c>
      <c r="G64" s="14">
        <f>SUMIF(A$127:A$20012,A64,G$127:G$20012)</f>
        <v>0</v>
      </c>
      <c r="H64" s="14">
        <f>SUMIF(A$127:A$20012,A64,H$127:H$20012)</f>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1"/>
        <v>281</v>
      </c>
      <c r="F65" s="14" t="str">
        <f>IF(B65=B$1,INDEX(Dots!E:E,D65),"")</f>
        <v/>
      </c>
      <c r="G65" s="14">
        <f>SUMIF(A$127:A$20012,A65,G$127:G$20012)</f>
        <v>0</v>
      </c>
      <c r="H65" s="14">
        <f>SUMIF(A$127:A$20012,A65,H$127:H$20012)</f>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1"/>
        <v>282</v>
      </c>
      <c r="F66" s="14" t="str">
        <f>IF(B66=B$1,INDEX(Dots!E:E,D66),"")</f>
        <v/>
      </c>
      <c r="G66" s="14">
        <f>SUMIF(A$127:A$20012,A66,G$127:G$20012)</f>
        <v>0</v>
      </c>
      <c r="H66" s="14">
        <f>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1"/>
        <v>283</v>
      </c>
      <c r="F67" s="14" t="str">
        <f>IF(B67=B$1,INDEX(Dots!E:E,D67),"")</f>
        <v/>
      </c>
      <c r="G67" s="14">
        <f>SUMIF(A$127:A$20012,A67,G$127:G$20012)</f>
        <v>0</v>
      </c>
      <c r="H67" s="14">
        <f>SUMIF(A$127:A$20012,A67,H$127:H$20012)</f>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1"/>
        <v>284</v>
      </c>
      <c r="F68" s="14" t="str">
        <f>IF(B68=B$1,INDEX(Dots!E:E,D68),"")</f>
        <v/>
      </c>
      <c r="G68" s="14">
        <f>SUMIF(A$127:A$20012,A68,G$127:G$20012)</f>
        <v>0</v>
      </c>
      <c r="H68" s="14">
        <f>SUMIF(A$127:A$20012,A68,H$127:H$20012)</f>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1"/>
        <v>285</v>
      </c>
      <c r="F69" s="14" t="str">
        <f>IF(B69=B$1,INDEX(Dots!E:E,D69),"")</f>
        <v/>
      </c>
      <c r="G69" s="14">
        <f>SUMIF(A$127:A$20012,A69,G$127:G$20012)</f>
        <v>0</v>
      </c>
      <c r="H69" s="14">
        <f>SUMIF(A$127:A$20012,A69,H$127:H$20012)</f>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1"/>
        <v>286</v>
      </c>
      <c r="F70" s="14" t="str">
        <f>IF(B70=B$1,INDEX(Dots!E:E,D70),"")</f>
        <v/>
      </c>
      <c r="G70" s="14">
        <f>SUMIF(A$127:A$20012,A70,G$127:G$20012)</f>
        <v>0</v>
      </c>
      <c r="H70" s="14">
        <f>SUMIF(A$127:A$20012,A70,H$127:H$20012)</f>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1"/>
        <v>287</v>
      </c>
      <c r="F71" s="14" t="str">
        <f>IF(B71=B$1,INDEX(Dots!E:E,D71),"")</f>
        <v/>
      </c>
      <c r="G71" s="14">
        <f>SUMIF(A$127:A$20012,A71,G$127:G$20012)</f>
        <v>0</v>
      </c>
      <c r="H71" s="14">
        <f>SUMIF(A$127:A$20012,A71,H$127:H$20012)</f>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1"/>
        <v>288</v>
      </c>
      <c r="F72" s="14" t="str">
        <f>IF(B72=B$1,INDEX(Dots!E:E,D72),"")</f>
        <v/>
      </c>
      <c r="G72" s="14">
        <f>SUMIF(A$127:A$20012,A72,G$127:G$20012)</f>
        <v>0</v>
      </c>
      <c r="H72" s="14">
        <f>SUMIF(A$127:A$20012,A72,H$127:H$20012)</f>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1"/>
        <v>289</v>
      </c>
      <c r="F73" s="14" t="str">
        <f>IF(B73=B$1,INDEX(Dots!E:E,D73),"")</f>
        <v/>
      </c>
      <c r="G73" s="14">
        <f>SUMIF(A$127:A$20012,A73,G$127:G$20012)</f>
        <v>0</v>
      </c>
      <c r="H73" s="14">
        <f>SUMIF(A$127:A$20012,A73,H$127:H$20012)</f>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1"/>
        <v>290</v>
      </c>
      <c r="F74" s="14" t="str">
        <f>IF(B74=B$1,INDEX(Dots!E:E,D74),"")</f>
        <v/>
      </c>
      <c r="G74" s="14">
        <f>SUMIF(A$127:A$20012,A74,G$127:G$20012)</f>
        <v>0</v>
      </c>
      <c r="H74" s="14">
        <f>SUMIF(A$127:A$20012,A74,H$127:H$20012)</f>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1"/>
        <v>291</v>
      </c>
      <c r="F75" s="14" t="str">
        <f>IF(B75=B$1,INDEX(Dots!E:E,D75),"")</f>
        <v/>
      </c>
      <c r="G75" s="14">
        <f>SUMIF(A$127:A$20012,A75,G$127:G$20012)</f>
        <v>0</v>
      </c>
      <c r="H75" s="14">
        <f>SUMIF(A$127:A$20012,A75,H$127:H$20012)</f>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1"/>
        <v>292</v>
      </c>
      <c r="F76" s="14" t="str">
        <f>IF(B76=B$1,INDEX(Dots!E:E,D76),"")</f>
        <v/>
      </c>
      <c r="G76" s="14">
        <f>SUMIF(A$127:A$20012,A76,G$127:G$20012)</f>
        <v>0</v>
      </c>
      <c r="H76" s="14">
        <f>SUMIF(A$127:A$20012,A76,H$127:H$20012)</f>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1"/>
        <v>293</v>
      </c>
      <c r="F77" s="14" t="str">
        <f>IF(B77=B$1,INDEX(Dots!E:E,D77),"")</f>
        <v/>
      </c>
      <c r="G77" s="14">
        <f>SUMIF(A$127:A$20012,A77,G$127:G$20012)</f>
        <v>0</v>
      </c>
      <c r="H77" s="14">
        <f>SUMIF(A$127:A$20012,A77,H$127:H$20012)</f>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1"/>
        <v>294</v>
      </c>
      <c r="F78" s="14" t="str">
        <f>IF(B78=B$1,INDEX(Dots!E:E,D78),"")</f>
        <v/>
      </c>
      <c r="G78" s="14">
        <f>SUMIF(A$127:A$20012,A78,G$127:G$20012)</f>
        <v>0</v>
      </c>
      <c r="H78" s="14">
        <f>SUMIF(A$127:A$20012,A78,H$127:H$20012)</f>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1"/>
        <v>295</v>
      </c>
      <c r="F79" s="14" t="str">
        <f>IF(B79=B$1,INDEX(Dots!E:E,D79),"")</f>
        <v/>
      </c>
      <c r="G79" s="14">
        <f>SUMIF(A$127:A$20012,A79,G$127:G$20012)</f>
        <v>0</v>
      </c>
      <c r="H79" s="14">
        <f>SUMIF(A$127:A$20012,A79,H$127:H$20012)</f>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1"/>
        <v>296</v>
      </c>
      <c r="F80" s="14" t="str">
        <f>IF(B80=B$1,INDEX(Dots!E:E,D80),"")</f>
        <v/>
      </c>
      <c r="G80" s="14">
        <f>SUMIF(A$127:A$20012,A80,G$127:G$20012)</f>
        <v>0</v>
      </c>
      <c r="H80" s="14">
        <f>SUMIF(A$127:A$20012,A80,H$127:H$20012)</f>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2">D80+1</f>
        <v>297</v>
      </c>
      <c r="F81" s="14" t="str">
        <f>IF(B81=B$1,INDEX(Dots!E:E,D81),"")</f>
        <v/>
      </c>
      <c r="G81" s="14">
        <f>SUMIF(A$127:A$20012,A81,G$127:G$20012)</f>
        <v>0</v>
      </c>
      <c r="H81" s="14">
        <f>SUMIF(A$127:A$20012,A81,H$127:H$20012)</f>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2"/>
        <v>298</v>
      </c>
      <c r="F82" s="14" t="str">
        <f>IF(B82=B$1,INDEX(Dots!E:E,D82),"")</f>
        <v/>
      </c>
      <c r="G82" s="14">
        <f>SUMIF(A$127:A$20012,A82,G$127:G$20012)</f>
        <v>0</v>
      </c>
      <c r="H82" s="14">
        <f>SUMIF(A$127:A$20012,A82,H$127:H$20012)</f>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2"/>
        <v>299</v>
      </c>
      <c r="F83" s="14" t="str">
        <f>IF(B83=B$1,INDEX(Dots!E:E,D83),"")</f>
        <v/>
      </c>
      <c r="G83" s="14">
        <f>SUMIF(A$127:A$20012,A83,G$127:G$20012)</f>
        <v>0</v>
      </c>
      <c r="H83" s="14">
        <f>SUMIF(A$127:A$20012,A83,H$127:H$20012)</f>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2"/>
        <v>300</v>
      </c>
      <c r="F84" s="14" t="str">
        <f>IF(B84=B$1,INDEX(Dots!E:E,D84),"")</f>
        <v/>
      </c>
      <c r="G84" s="14">
        <f>SUMIF(A$127:A$20012,A84,G$127:G$20012)</f>
        <v>0</v>
      </c>
      <c r="H84" s="14">
        <f>SUMIF(A$127:A$20012,A84,H$127:H$20012)</f>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2"/>
        <v>301</v>
      </c>
      <c r="F85" s="14" t="str">
        <f>IF(B85=B$1,INDEX(Dots!E:E,D85),"")</f>
        <v/>
      </c>
      <c r="G85" s="14">
        <f>SUMIF(A$127:A$20012,A85,G$127:G$20012)</f>
        <v>0</v>
      </c>
      <c r="H85" s="14">
        <f>SUMIF(A$127:A$20012,A85,H$127:H$20012)</f>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2"/>
        <v>302</v>
      </c>
      <c r="F86" s="14" t="str">
        <f>IF(B86=B$1,INDEX(Dots!E:E,D86),"")</f>
        <v/>
      </c>
      <c r="G86" s="14">
        <f>SUMIF(A$127:A$20012,A86,G$127:G$20012)</f>
        <v>0</v>
      </c>
      <c r="H86" s="14">
        <f>SUMIF(A$127:A$20012,A86,H$127:H$20012)</f>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2"/>
        <v>303</v>
      </c>
      <c r="F87" s="14" t="str">
        <f>IF(B87=B$1,INDEX(Dots!E:E,D87),"")</f>
        <v/>
      </c>
      <c r="G87" s="14">
        <f>SUMIF(A$127:A$20012,A87,G$127:G$20012)</f>
        <v>0</v>
      </c>
      <c r="H87" s="14">
        <f>SUMIF(A$127:A$20012,A87,H$127:H$20012)</f>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2"/>
        <v>304</v>
      </c>
      <c r="F88" s="14" t="str">
        <f>IF(B88=B$1,INDEX(Dots!E:E,D88),"")</f>
        <v/>
      </c>
      <c r="G88" s="14">
        <f>SUMIF(A$127:A$20012,A88,G$127:G$20012)</f>
        <v>0</v>
      </c>
      <c r="H88" s="14">
        <f>SUMIF(A$127:A$20012,A88,H$127:H$20012)</f>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2"/>
        <v>305</v>
      </c>
      <c r="F89" s="14" t="str">
        <f>IF(B89=B$1,INDEX(Dots!E:E,D89),"")</f>
        <v/>
      </c>
      <c r="G89" s="14">
        <f>SUMIF(A$127:A$20012,A89,G$127:G$20012)</f>
        <v>0</v>
      </c>
      <c r="H89" s="14">
        <f>SUMIF(A$127:A$20012,A89,H$127:H$20012)</f>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2"/>
        <v>306</v>
      </c>
      <c r="F90" s="14" t="str">
        <f>IF(B90=B$1,INDEX(Dots!E:E,D90),"")</f>
        <v/>
      </c>
      <c r="G90" s="14">
        <f>SUMIF(A$127:A$20012,A90,G$127:G$20012)</f>
        <v>0</v>
      </c>
      <c r="H90" s="14">
        <f>SUMIF(A$127:A$20012,A90,H$127:H$20012)</f>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2"/>
        <v>307</v>
      </c>
      <c r="F91" s="14" t="str">
        <f>IF(B91=B$1,INDEX(Dots!E:E,D91),"")</f>
        <v/>
      </c>
      <c r="G91" s="14">
        <f>SUMIF(A$127:A$20012,A91,G$127:G$20012)</f>
        <v>0</v>
      </c>
      <c r="H91" s="14">
        <f>SUMIF(A$127:A$20012,A91,H$127:H$20012)</f>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2"/>
        <v>308</v>
      </c>
      <c r="F92" s="14" t="str">
        <f>IF(B92=B$1,INDEX(Dots!E:E,D92),"")</f>
        <v/>
      </c>
      <c r="G92" s="14">
        <f>SUMIF(A$127:A$20012,A92,G$127:G$20012)</f>
        <v>0</v>
      </c>
      <c r="H92" s="14">
        <f>SUMIF(A$127:A$20012,A92,H$127:H$20012)</f>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2"/>
        <v>309</v>
      </c>
      <c r="F93" s="14" t="str">
        <f>IF(B93=B$1,INDEX(Dots!E:E,D93),"")</f>
        <v/>
      </c>
      <c r="G93" s="14">
        <f>SUMIF(A$127:A$20012,A93,G$127:G$20012)</f>
        <v>0</v>
      </c>
      <c r="H93" s="14">
        <f>SUMIF(A$127:A$20012,A93,H$127:H$20012)</f>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2"/>
        <v>310</v>
      </c>
      <c r="F94" s="14" t="str">
        <f>IF(B94=B$1,INDEX(Dots!E:E,D94),"")</f>
        <v/>
      </c>
      <c r="G94" s="14">
        <f>SUMIF(A$127:A$20012,A94,G$127:G$20012)</f>
        <v>0</v>
      </c>
      <c r="H94" s="14">
        <f>SUMIF(A$127:A$20012,A94,H$127:H$20012)</f>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2"/>
        <v>311</v>
      </c>
      <c r="F95" s="14" t="str">
        <f>IF(B95=B$1,INDEX(Dots!E:E,D95),"")</f>
        <v/>
      </c>
      <c r="G95" s="14">
        <f>SUMIF(A$127:A$20012,A95,G$127:G$20012)</f>
        <v>0</v>
      </c>
      <c r="H95" s="14">
        <f>SUMIF(A$127:A$20012,A95,H$127:H$20012)</f>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2"/>
        <v>312</v>
      </c>
      <c r="F96" s="14" t="str">
        <f>IF(B96=B$1,INDEX(Dots!E:E,D96),"")</f>
        <v/>
      </c>
      <c r="G96" s="14">
        <f>SUMIF(A$127:A$20012,A96,G$127:G$20012)</f>
        <v>0</v>
      </c>
      <c r="H96" s="14">
        <f>SUMIF(A$127:A$20012,A96,H$127:H$20012)</f>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2"/>
        <v>313</v>
      </c>
      <c r="F97" s="14" t="str">
        <f>IF(B97=B$1,INDEX(Dots!E:E,D97),"")</f>
        <v/>
      </c>
      <c r="G97" s="14">
        <f>SUMIF(A$127:A$20012,A97,G$127:G$20012)</f>
        <v>0</v>
      </c>
      <c r="H97" s="14">
        <f>SUMIF(A$127:A$20012,A97,H$127:H$20012)</f>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2"/>
        <v>314</v>
      </c>
      <c r="F98" s="14" t="str">
        <f>IF(B98=B$1,INDEX(Dots!E:E,D98),"")</f>
        <v/>
      </c>
      <c r="G98" s="14">
        <f>SUMIF(A$127:A$20012,A98,G$127:G$20012)</f>
        <v>0</v>
      </c>
      <c r="H98" s="14">
        <f>SUMIF(A$127:A$20012,A98,H$127:H$20012)</f>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2"/>
        <v>315</v>
      </c>
      <c r="F99" s="14" t="str">
        <f>IF(B99=B$1,INDEX(Dots!E:E,D99),"")</f>
        <v/>
      </c>
      <c r="G99" s="14">
        <f>SUMIF(A$127:A$20012,A99,G$127:G$20012)</f>
        <v>0</v>
      </c>
      <c r="H99" s="14">
        <f>SUMIF(A$127:A$20012,A99,H$127:H$20012)</f>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2"/>
        <v>316</v>
      </c>
      <c r="F100" s="14" t="str">
        <f>IF(B100=B$1,INDEX(Dots!E:E,D100),"")</f>
        <v/>
      </c>
      <c r="G100" s="14">
        <f>SUMIF(A$127:A$20012,A100,G$127:G$20012)</f>
        <v>0</v>
      </c>
      <c r="H100" s="14">
        <f>SUMIF(A$127:A$20012,A100,H$127:H$20012)</f>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2"/>
        <v>317</v>
      </c>
      <c r="F101" s="14" t="str">
        <f>IF(B101=B$1,INDEX(Dots!E:E,D101),"")</f>
        <v/>
      </c>
      <c r="G101" s="14">
        <f>SUMIF(A$127:A$20012,A101,G$127:G$20012)</f>
        <v>0</v>
      </c>
      <c r="H101" s="14">
        <f>SUMIF(A$127:A$20012,A101,H$127:H$20012)</f>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12.75">
      <c r="A136" s="9"/>
      <c r="B136" s="51"/>
      <c r="C136" s="51"/>
      <c r="D136" s="10"/>
      <c r="E136" s="9"/>
      <c r="F136" s="9"/>
      <c r="G136" s="11"/>
      <c r="H136" s="11"/>
      <c r="I136" s="97"/>
      <c r="J136" s="8"/>
    </row>
    <row r="137" spans="1:18" ht="12.75">
      <c r="A137" s="9"/>
      <c r="B137" s="51"/>
      <c r="C137" s="51"/>
      <c r="D137" s="10"/>
      <c r="E137" s="9"/>
      <c r="F137" s="9"/>
      <c r="G137" s="11"/>
      <c r="H137" s="11"/>
      <c r="I137" s="97"/>
      <c r="J137" s="8"/>
    </row>
    <row r="138" spans="1:18" ht="12.75">
      <c r="A138" s="9"/>
      <c r="B138" s="51"/>
      <c r="C138" s="51"/>
      <c r="D138" s="10"/>
      <c r="E138" s="9"/>
      <c r="F138" s="9"/>
      <c r="G138" s="11"/>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CalcPr fullCalcOnLoad="1"/>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9" priority="15" stopIfTrue="1">
      <formula>$A127&lt;&gt;""</formula>
    </cfRule>
  </conditionalFormatting>
  <conditionalFormatting sqref="E127:F3030 H127:H3030">
    <cfRule type="expression" dxfId="8" priority="14" stopIfTrue="1">
      <formula>$A127&lt;&gt;""</formula>
    </cfRule>
  </conditionalFormatting>
  <conditionalFormatting sqref="A127:A3030">
    <cfRule type="expression" dxfId="7" priority="9" stopIfTrue="1">
      <formula>$A127&lt;&gt;""</formula>
    </cfRule>
  </conditionalFormatting>
  <conditionalFormatting sqref="B3003:C3005">
    <cfRule type="expression" dxfId="6" priority="7" stopIfTrue="1">
      <formula>$A3003&lt;&gt;""</formula>
    </cfRule>
  </conditionalFormatting>
  <conditionalFormatting sqref="E3003:F3005 H3003:H3005">
    <cfRule type="expression" dxfId="5" priority="6" stopIfTrue="1">
      <formula>$A3003&lt;&gt;""</formula>
    </cfRule>
  </conditionalFormatting>
  <conditionalFormatting sqref="A3003:A3005">
    <cfRule type="expression" dxfId="4" priority="5" stopIfTrue="1">
      <formula>$A3003&lt;&gt;""</formula>
    </cfRule>
  </conditionalFormatting>
  <conditionalFormatting sqref="D127:D3030">
    <cfRule type="expression" dxfId="3" priority="4" stopIfTrue="1">
      <formula>$A127&lt;&gt;""</formula>
    </cfRule>
  </conditionalFormatting>
  <conditionalFormatting sqref="D3003:D3005">
    <cfRule type="expression" dxfId="2" priority="3" stopIfTrue="1">
      <formula>$A3003&lt;&gt;""</formula>
    </cfRule>
  </conditionalFormatting>
  <conditionalFormatting sqref="G127:G3030">
    <cfRule type="expression" dxfId="1" priority="2" stopIfTrue="1">
      <formula>$A127&lt;&gt;""</formula>
    </cfRule>
  </conditionalFormatting>
  <conditionalFormatting sqref="G3003:G3005">
    <cfRule type="expression" dxfId="0"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2694.5</v>
      </c>
      <c r="E11" s="112"/>
      <c r="F11" s="112"/>
      <c r="G11" s="28">
        <f>SUMIF($A$29:$A$78,$A11,G$29:G$78)+G19</f>
        <v>3405.5</v>
      </c>
    </row>
    <row r="12" spans="1:8" ht="12.75" customHeight="1">
      <c r="A12" s="26" t="s">
        <v>435</v>
      </c>
      <c r="B12" s="27" t="s">
        <v>350</v>
      </c>
      <c r="C12" s="28">
        <f t="shared" si="0"/>
        <v>2500</v>
      </c>
      <c r="D12" s="136">
        <f t="shared" si="0"/>
        <v>1041.5</v>
      </c>
      <c r="E12" s="112"/>
      <c r="F12" s="112"/>
      <c r="G12" s="28">
        <f>SUMIF($A$29:$A$78,$A12,G$29:G$78)</f>
        <v>1458.5</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4864</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2694.5</v>
      </c>
      <c r="E29" s="30">
        <f>IF(C29&lt;&gt;"",IF(H29&lt;&gt;102,D29/(1-Doklady!K2)-D29,""),"")</f>
        <v>141.81578947368416</v>
      </c>
      <c r="F29" s="28">
        <f>IF(C29&lt;&gt;"",IF(H29&lt;&gt;102,Doklady!H2,""),"")</f>
        <v>210</v>
      </c>
      <c r="G29" s="30">
        <f>IF(C29&lt;&gt;"",IF(H29&lt;&gt;102,IF(D29&gt;C29,"CHYBA!",-(MIN(D29-C29,(D29+F29)*(1-Doklady!K2)-C29))),""),"")</f>
        <v>3405.5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1041.5</v>
      </c>
      <c r="E30" s="30">
        <f>IF(C30&lt;&gt;"",IF(H30&lt;&gt;102,D30/(1-Doklady!K3)-D30,""),"")</f>
        <v>54.815789473684163</v>
      </c>
      <c r="F30" s="28">
        <f>IF(C30&lt;&gt;"",IF(H30&lt;&gt;102,Doklady!H3,""),"")</f>
        <v>300</v>
      </c>
      <c r="G30" s="30">
        <f>IF(C30&lt;&gt;"",IF(H30&lt;&gt;102,IF(D30&gt;C30,"CHYBA!",-(MIN(D30-C30,(D30+F30)*(1-Doklady!K3)-C30))),""),"")</f>
        <v>1458.5</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12.4.2016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CalcPr fullCalcOnLoad="1"/>
  <sheetProtection sheet="1" objects="1" scenarios="1" selectLockedCells="1" selectUnlockedCells="1"/>
  <mergeCells count="3">
    <mergeCell ref="A1:G1"/>
    <mergeCell ref="C89:G89"/>
    <mergeCell ref="C88:G88"/>
  </mergeCells>
  <phoneticPr fontId="21" type="noConversion"/>
  <conditionalFormatting sqref="G19">
    <cfRule type="cellIs" dxfId="29" priority="8" stopIfTrue="1" operator="equal">
      <formula>"CHYBA!"</formula>
    </cfRule>
  </conditionalFormatting>
  <conditionalFormatting sqref="D19">
    <cfRule type="expression" dxfId="28" priority="7" stopIfTrue="1">
      <formula>D19&gt;C19</formula>
    </cfRule>
  </conditionalFormatting>
  <conditionalFormatting sqref="D29:D78">
    <cfRule type="expression" dxfId="27" priority="5" stopIfTrue="1">
      <formula>AND(H29&lt;&gt;102,D29&gt;C29)</formula>
    </cfRule>
  </conditionalFormatting>
  <conditionalFormatting sqref="G29:G78">
    <cfRule type="cellIs" dxfId="26" priority="2" stopIfTrue="1" operator="equal">
      <formula>"CHYBA!"</formula>
    </cfRule>
  </conditionalFormatting>
  <conditionalFormatting sqref="A29:G78">
    <cfRule type="cellIs" dxfId="25"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CalcPr fullCalcOnLoad="1"/>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12.4.2016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CalcPr fullCalcOnLoad="1"/>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24" priority="7" stopIfTrue="1">
      <formula>$A125&lt;&gt;""</formula>
    </cfRule>
  </conditionalFormatting>
  <conditionalFormatting sqref="D125:G3000 D125:D3028">
    <cfRule type="expression" dxfId="23" priority="6" stopIfTrue="1">
      <formula>$A125&lt;&gt;""</formula>
    </cfRule>
  </conditionalFormatting>
  <conditionalFormatting sqref="A125:A3028">
    <cfRule type="expression" dxfId="22" priority="5" stopIfTrue="1">
      <formula>$A125&lt;&gt;""</formula>
    </cfRule>
  </conditionalFormatting>
  <conditionalFormatting sqref="B3001:C3003">
    <cfRule type="expression" dxfId="21" priority="4" stopIfTrue="1">
      <formula>$A3001&lt;&gt;""</formula>
    </cfRule>
  </conditionalFormatting>
  <conditionalFormatting sqref="D3001:G3003">
    <cfRule type="expression" dxfId="20" priority="3" stopIfTrue="1">
      <formula>$A3001&lt;&gt;""</formula>
    </cfRule>
  </conditionalFormatting>
  <conditionalFormatting sqref="A3001:A3003">
    <cfRule type="expression" dxfId="19" priority="2" stopIfTrue="1">
      <formula>$A3001&lt;&gt;""</formula>
    </cfRule>
  </conditionalFormatting>
  <conditionalFormatting sqref="H125:H193">
    <cfRule type="expression" dxfId="18"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2016-04-12T15:04:10Z</dcterms:modified>
</cp:coreProperties>
</file>