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1"/>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fullCalcOnLoad="1"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<sst xmlns="http://schemas.openxmlformats.org/spreadsheetml/2006/main" count="7639" uniqueCount="2715">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</sst>
</file>

<file path=xl/styles.xml><?xml version="1.0" encoding="utf-8"?>
<styleSheet xmlns="http://schemas.openxmlformats.org/spreadsheetml/2006/main">
  <numFmts count="3">
    <numFmt numFmtId="181" formatCode="d/m/yy;@"/>
    <numFmt numFmtId="204" formatCode="dd/mm/yy;@"/>
    <numFmt numFmtId="214" formatCode="dd/mm/yyyy"/>
  </numFmts>
  <fonts count="58">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sz val="8"/>
      <color indexed="81"/>
      <name val="Tahoma"/>
      <family val="2"/>
      <charset val="238"/>
    </font>
    <font>
      <b/>
      <sz val="10"/>
      <color indexed="10"/>
      <name val="Arial"/>
      <family val="2"/>
      <charset val="238"/>
    </font>
    <font>
      <b/>
      <sz val="8"/>
      <color indexed="10"/>
      <name val="Arial"/>
      <family val="2"/>
      <charset val="238"/>
    </font>
    <font>
      <b/>
      <sz val="8"/>
      <color indexed="10"/>
      <name val="Arial"/>
      <family val="2"/>
      <charset val="238"/>
    </font>
    <font>
      <b/>
      <sz val="14"/>
      <name val="Arial"/>
      <family val="2"/>
      <charset val="238"/>
    </font>
    <font>
      <sz val="14"/>
      <name val="Arial"/>
      <family val="2"/>
      <charset val="238"/>
    </font>
    <font>
      <b/>
      <sz val="8"/>
      <color indexed="10"/>
      <name val="Arial"/>
      <family val="2"/>
      <charset val="238"/>
    </font>
    <font>
      <b/>
      <sz val="14"/>
      <color indexed="81"/>
      <name val="Tahoma"/>
      <family val="2"/>
      <charset val="238"/>
    </font>
    <font>
      <b/>
      <sz val="10"/>
      <color indexed="10"/>
      <name val="Arial"/>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b/>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5" fillId="0" borderId="0"/>
    <xf numFmtId="0" fontId="3" fillId="0" borderId="0"/>
    <xf numFmtId="0" fontId="46" fillId="0" borderId="0"/>
    <xf numFmtId="0" fontId="4" fillId="0" borderId="0"/>
    <xf numFmtId="0" fontId="45"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7" fillId="28" borderId="0" xfId="0" applyFont="1" applyFill="1" applyAlignment="1" applyProtection="1">
      <alignment horizontal="center"/>
    </xf>
    <xf numFmtId="4" fontId="3" fillId="24" borderId="0" xfId="0" applyNumberFormat="1" applyFont="1" applyFill="1" applyProtection="1"/>
    <xf numFmtId="14" fontId="47" fillId="28" borderId="0" xfId="0" applyNumberFormat="1" applyFont="1" applyFill="1" applyAlignment="1" applyProtection="1">
      <alignment horizontal="center"/>
    </xf>
    <xf numFmtId="14" fontId="48"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81"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81" fontId="1" fillId="0" borderId="0" xfId="0" applyNumberFormat="1" applyFont="1"/>
    <xf numFmtId="0" fontId="1" fillId="0" borderId="0" xfId="0" applyNumberFormat="1" applyFont="1" applyFill="1"/>
    <xf numFmtId="9" fontId="1" fillId="0" borderId="0" xfId="0" applyNumberFormat="1" applyFont="1" applyFill="1"/>
    <xf numFmtId="181"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5"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204" fontId="22" fillId="33" borderId="10" xfId="0" applyNumberFormat="1" applyFont="1" applyFill="1" applyBorder="1"/>
    <xf numFmtId="204" fontId="1" fillId="0" borderId="0" xfId="0" applyNumberFormat="1" applyFont="1" applyFill="1"/>
    <xf numFmtId="204" fontId="1" fillId="0" borderId="0" xfId="0" applyNumberFormat="1" applyFont="1"/>
    <xf numFmtId="0" fontId="3" fillId="24" borderId="0" xfId="0" applyFont="1" applyFill="1" applyBorder="1" applyAlignment="1" applyProtection="1"/>
    <xf numFmtId="0" fontId="49" fillId="24" borderId="0" xfId="0" applyFont="1" applyFill="1" applyProtection="1"/>
    <xf numFmtId="0" fontId="50" fillId="24" borderId="0" xfId="0" applyFont="1" applyFill="1" applyAlignment="1" applyProtection="1"/>
    <xf numFmtId="3" fontId="51" fillId="24" borderId="0" xfId="0" applyNumberFormat="1" applyFont="1" applyFill="1" applyProtection="1"/>
    <xf numFmtId="3" fontId="52" fillId="24" borderId="0" xfId="0" applyNumberFormat="1" applyFont="1" applyFill="1" applyProtection="1"/>
    <xf numFmtId="3" fontId="51"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9"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53"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204" fontId="25" fillId="29" borderId="0" xfId="0" applyNumberFormat="1" applyFont="1" applyFill="1" applyProtection="1"/>
    <xf numFmtId="204" fontId="0" fillId="29" borderId="0" xfId="0" applyNumberFormat="1" applyFill="1" applyProtection="1"/>
    <xf numFmtId="214" fontId="24" fillId="34" borderId="10" xfId="0" applyNumberFormat="1" applyFont="1" applyFill="1" applyBorder="1" applyAlignment="1" applyProtection="1">
      <alignment horizontal="center" vertical="center"/>
      <protection locked="0"/>
    </xf>
    <xf numFmtId="204" fontId="54" fillId="29" borderId="0" xfId="0" applyNumberFormat="1" applyFont="1" applyFill="1" applyProtection="1"/>
    <xf numFmtId="0" fontId="34" fillId="29" borderId="0" xfId="0" applyFont="1" applyFill="1" applyAlignment="1">
      <alignment horizontal="center" vertical="top" wrapText="1"/>
    </xf>
    <xf numFmtId="0" fontId="55" fillId="29" borderId="0" xfId="0" applyFont="1" applyFill="1" applyAlignment="1">
      <alignment vertical="top"/>
    </xf>
    <xf numFmtId="0" fontId="24" fillId="24" borderId="0" xfId="0" applyFont="1" applyFill="1" applyAlignment="1" applyProtection="1">
      <alignment horizontal="center" wrapText="1"/>
    </xf>
    <xf numFmtId="0" fontId="56" fillId="29" borderId="0" xfId="0" applyFont="1" applyFill="1" applyAlignment="1">
      <alignment vertical="top"/>
    </xf>
    <xf numFmtId="0" fontId="3" fillId="29" borderId="0" xfId="0" applyFont="1" applyFill="1" applyAlignment="1">
      <alignment vertical="top"/>
    </xf>
    <xf numFmtId="0" fontId="57"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50" fillId="35" borderId="18" xfId="0" applyFont="1" applyFill="1" applyBorder="1" applyAlignment="1" applyProtection="1">
      <alignment horizontal="center" vertical="center" wrapText="1"/>
    </xf>
    <xf numFmtId="0" fontId="50" fillId="35" borderId="19" xfId="0" applyFont="1" applyFill="1" applyBorder="1" applyAlignment="1" applyProtection="1">
      <alignment horizontal="center" vertical="center" wrapText="1"/>
    </xf>
    <xf numFmtId="0" fontId="50"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tabSelected="1" workbookViewId="0">
      <selection activeCell="C13" sqref="C13"/>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42394</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3000</v>
      </c>
      <c r="D11" s="112">
        <f>Spolu!D11</f>
        <v>0</v>
      </c>
      <c r="E11" s="112">
        <f>C11-D11</f>
        <v>3000</v>
      </c>
      <c r="K11" s="143">
        <v>42699</v>
      </c>
    </row>
    <row r="12" spans="1:11" ht="14.25">
      <c r="A12" s="132" t="s">
        <v>435</v>
      </c>
      <c r="B12" s="134" t="s">
        <v>350</v>
      </c>
      <c r="C12" s="139"/>
      <c r="D12" s="112">
        <f>Spolu!D12</f>
        <v>0</v>
      </c>
      <c r="E12" s="112">
        <f>C12-D12</f>
        <v>0</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3000</v>
      </c>
      <c r="D15" s="118">
        <f>SUM(D10:D14)</f>
        <v>0</v>
      </c>
      <c r="E15" s="118">
        <f>SUM(E10:E14)</f>
        <v>3000</v>
      </c>
      <c r="K15" s="140"/>
    </row>
    <row r="16" spans="1:11" ht="14.25">
      <c r="K16" s="140"/>
    </row>
    <row r="17" spans="1:5" ht="69" customHeight="1">
      <c r="A17" s="157" t="s">
        <v>2591</v>
      </c>
      <c r="B17" s="158"/>
      <c r="C17" s="158"/>
      <c r="D17" s="158"/>
      <c r="E17" s="158"/>
    </row>
  </sheetData>
  <sheetCalcPr fullCalcOnLoad="1"/>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127" activePane="bottomLeft" state="frozen"/>
      <selection activeCell="A109" sqref="A109"/>
      <selection pane="bottomLeft" activeCell="E121" sqref="E121:H121"/>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0</v>
      </c>
      <c r="H2" s="14">
        <f t="shared" ref="H2:H33" si="1">SUMIF(A$127:A$20012,A2,H$127:H$20012)</f>
        <v>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0</v>
      </c>
      <c r="H3" s="14">
        <f t="shared" si="1"/>
        <v>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12.4.2016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2.75">
      <c r="A127" s="9"/>
      <c r="B127" s="51"/>
      <c r="C127" s="51"/>
      <c r="D127" s="10"/>
      <c r="E127" s="9"/>
      <c r="F127" s="9"/>
      <c r="G127" s="11"/>
      <c r="H127" s="11"/>
      <c r="I127" s="97"/>
      <c r="J127" s="8"/>
    </row>
    <row r="128" spans="1:10" ht="12.75">
      <c r="A128" s="9"/>
      <c r="B128" s="51"/>
      <c r="C128" s="51"/>
      <c r="D128" s="10"/>
      <c r="E128" s="9"/>
      <c r="F128" s="9"/>
      <c r="G128" s="11"/>
      <c r="H128" s="11"/>
      <c r="I128" s="97"/>
      <c r="J128" s="8"/>
    </row>
    <row r="129" spans="1:18" ht="12.75">
      <c r="A129" s="9"/>
      <c r="B129" s="51"/>
      <c r="C129" s="51"/>
      <c r="D129" s="10"/>
      <c r="E129" s="9"/>
      <c r="F129" s="9"/>
      <c r="G129" s="11"/>
      <c r="H129" s="11"/>
      <c r="I129" s="97"/>
      <c r="J129" s="8"/>
    </row>
    <row r="130" spans="1:18" ht="12.75">
      <c r="A130" s="9"/>
      <c r="B130" s="51"/>
      <c r="C130" s="51"/>
      <c r="D130" s="10"/>
      <c r="E130" s="9"/>
      <c r="F130" s="9"/>
      <c r="G130" s="11"/>
      <c r="H130" s="11"/>
      <c r="I130" s="97"/>
      <c r="J130" s="8"/>
    </row>
    <row r="131" spans="1:18" ht="12.75">
      <c r="A131" s="9"/>
      <c r="B131" s="51"/>
      <c r="C131" s="51"/>
      <c r="D131" s="10"/>
      <c r="E131" s="9"/>
      <c r="F131" s="9"/>
      <c r="G131" s="11"/>
      <c r="H131" s="11"/>
      <c r="I131" s="97"/>
      <c r="J131" s="8"/>
    </row>
    <row r="132" spans="1:18" ht="12.75">
      <c r="A132" s="9"/>
      <c r="B132" s="51"/>
      <c r="C132" s="51"/>
      <c r="D132" s="10"/>
      <c r="E132" s="9"/>
      <c r="F132" s="9"/>
      <c r="G132" s="11"/>
      <c r="H132" s="11"/>
      <c r="I132" s="97"/>
      <c r="J132" s="8"/>
    </row>
    <row r="133" spans="1:18" ht="12.75">
      <c r="A133" s="9"/>
      <c r="B133" s="51"/>
      <c r="C133" s="51"/>
      <c r="D133" s="10"/>
      <c r="E133" s="9"/>
      <c r="F133" s="9"/>
      <c r="G133" s="11"/>
      <c r="H133" s="11"/>
      <c r="I133" s="97"/>
      <c r="J133" s="8"/>
    </row>
    <row r="134" spans="1:18" ht="12.75">
      <c r="A134" s="9"/>
      <c r="B134" s="51"/>
      <c r="C134" s="51"/>
      <c r="D134" s="10"/>
      <c r="E134" s="9"/>
      <c r="F134" s="9"/>
      <c r="G134" s="11"/>
      <c r="H134" s="11"/>
      <c r="I134" s="97"/>
      <c r="J134" s="8"/>
    </row>
    <row r="135" spans="1:18" ht="12.75">
      <c r="A135" s="9"/>
      <c r="B135" s="51"/>
      <c r="C135" s="51"/>
      <c r="D135" s="10"/>
      <c r="E135" s="9"/>
      <c r="F135" s="9"/>
      <c r="G135" s="11"/>
      <c r="H135" s="11"/>
      <c r="I135" s="97"/>
      <c r="J135" s="8"/>
    </row>
    <row r="136" spans="1:18" ht="12.75">
      <c r="A136" s="9"/>
      <c r="B136" s="51"/>
      <c r="C136" s="51"/>
      <c r="D136" s="10"/>
      <c r="E136" s="9"/>
      <c r="F136" s="9"/>
      <c r="G136" s="11"/>
      <c r="H136" s="11"/>
      <c r="I136" s="97"/>
      <c r="J136" s="8"/>
    </row>
    <row r="137" spans="1:18" ht="12.75">
      <c r="A137" s="9"/>
      <c r="B137" s="51"/>
      <c r="C137" s="51"/>
      <c r="D137" s="10"/>
      <c r="E137" s="9"/>
      <c r="F137" s="9"/>
      <c r="G137" s="11"/>
      <c r="H137" s="11"/>
      <c r="I137" s="97"/>
      <c r="J137" s="8"/>
    </row>
    <row r="138" spans="1:18" ht="12.75">
      <c r="A138" s="9"/>
      <c r="B138" s="51"/>
      <c r="C138" s="51"/>
      <c r="D138" s="10"/>
      <c r="E138" s="9"/>
      <c r="F138" s="9"/>
      <c r="G138" s="11"/>
      <c r="H138" s="11"/>
      <c r="I138" s="97"/>
      <c r="J138" s="8"/>
    </row>
    <row r="139" spans="1:18" ht="12.75">
      <c r="A139" s="9"/>
      <c r="B139" s="51"/>
      <c r="C139" s="51"/>
      <c r="D139" s="10"/>
      <c r="E139" s="9"/>
      <c r="F139" s="9"/>
      <c r="G139" s="11"/>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CalcPr fullCalcOnLoad="1"/>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1" priority="15" stopIfTrue="1">
      <formula>$A127&lt;&gt;""</formula>
    </cfRule>
  </conditionalFormatting>
  <conditionalFormatting sqref="E127:F3030 H127:H3030">
    <cfRule type="expression" dxfId="20" priority="14" stopIfTrue="1">
      <formula>$A127&lt;&gt;""</formula>
    </cfRule>
  </conditionalFormatting>
  <conditionalFormatting sqref="A127:A3030">
    <cfRule type="expression" dxfId="19" priority="9" stopIfTrue="1">
      <formula>$A127&lt;&gt;""</formula>
    </cfRule>
  </conditionalFormatting>
  <conditionalFormatting sqref="B3003:C3005">
    <cfRule type="expression" dxfId="18" priority="7" stopIfTrue="1">
      <formula>$A3003&lt;&gt;""</formula>
    </cfRule>
  </conditionalFormatting>
  <conditionalFormatting sqref="E3003:F3005 H3003:H3005">
    <cfRule type="expression" dxfId="17" priority="6" stopIfTrue="1">
      <formula>$A3003&lt;&gt;""</formula>
    </cfRule>
  </conditionalFormatting>
  <conditionalFormatting sqref="A3003:A3005">
    <cfRule type="expression" dxfId="16" priority="5" stopIfTrue="1">
      <formula>$A3003&lt;&gt;""</formula>
    </cfRule>
  </conditionalFormatting>
  <conditionalFormatting sqref="D127:D3030">
    <cfRule type="expression" dxfId="15" priority="4" stopIfTrue="1">
      <formula>$A127&lt;&gt;""</formula>
    </cfRule>
  </conditionalFormatting>
  <conditionalFormatting sqref="D3003:D3005">
    <cfRule type="expression" dxfId="14" priority="3" stopIfTrue="1">
      <formula>$A3003&lt;&gt;""</formula>
    </cfRule>
  </conditionalFormatting>
  <conditionalFormatting sqref="G127:G3030">
    <cfRule type="expression" dxfId="13" priority="2" stopIfTrue="1">
      <formula>$A127&lt;&gt;""</formula>
    </cfRule>
  </conditionalFormatting>
  <conditionalFormatting sqref="G3003:G3005">
    <cfRule type="expression" dxfId="12"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0</v>
      </c>
      <c r="E11" s="112"/>
      <c r="F11" s="112"/>
      <c r="G11" s="28">
        <f>SUMIF($A$29:$A$78,$A11,G$29:G$78)+G19</f>
        <v>6100</v>
      </c>
    </row>
    <row r="12" spans="1:8" ht="12.75" customHeight="1">
      <c r="A12" s="26" t="s">
        <v>435</v>
      </c>
      <c r="B12" s="27" t="s">
        <v>350</v>
      </c>
      <c r="C12" s="28">
        <f t="shared" si="0"/>
        <v>2500</v>
      </c>
      <c r="D12" s="136">
        <f t="shared" si="0"/>
        <v>0</v>
      </c>
      <c r="E12" s="112"/>
      <c r="F12" s="112"/>
      <c r="G12" s="28">
        <f>SUMIF($A$29:$A$78,$A12,G$29:G$78)</f>
        <v>2500</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8600</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0</v>
      </c>
      <c r="E29" s="30">
        <f>IF(C29&lt;&gt;"",IF(H29&lt;&gt;102,D29/(1-Doklady!K2)-D29,""),"")</f>
        <v>0</v>
      </c>
      <c r="F29" s="28">
        <f>IF(C29&lt;&gt;"",IF(H29&lt;&gt;102,Doklady!H2,""),"")</f>
        <v>0</v>
      </c>
      <c r="G29" s="30">
        <f>IF(C29&lt;&gt;"",IF(H29&lt;&gt;102,IF(D29&gt;C29,"CHYBA!",-(MIN(D29-C29,(D29+F29)*(1-Doklady!K2)-C29))),""),"")</f>
        <v>6100</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0</v>
      </c>
      <c r="E30" s="30">
        <f>IF(C30&lt;&gt;"",IF(H30&lt;&gt;102,D30/(1-Doklady!K3)-D30,""),"")</f>
        <v>0</v>
      </c>
      <c r="F30" s="28">
        <f>IF(C30&lt;&gt;"",IF(H30&lt;&gt;102,Doklady!H3,""),"")</f>
        <v>0</v>
      </c>
      <c r="G30" s="30">
        <f>IF(C30&lt;&gt;"",IF(H30&lt;&gt;102,IF(D30&gt;C30,"CHYBA!",-(MIN(D30-C30,(D30+F30)*(1-Doklady!K3)-C30))),""),"")</f>
        <v>2500</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12.4.2016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CalcPr fullCalcOnLoad="1"/>
  <sheetProtection sheet="1" objects="1" scenarios="1" selectLockedCells="1" selectUnlockedCells="1"/>
  <mergeCells count="3">
    <mergeCell ref="A1:G1"/>
    <mergeCell ref="C89:G89"/>
    <mergeCell ref="C88:G88"/>
  </mergeCells>
  <phoneticPr fontId="21" type="noConversion"/>
  <conditionalFormatting sqref="G19">
    <cfRule type="cellIs" dxfId="11" priority="8" stopIfTrue="1" operator="equal">
      <formula>"CHYBA!"</formula>
    </cfRule>
  </conditionalFormatting>
  <conditionalFormatting sqref="D19">
    <cfRule type="expression" dxfId="10" priority="7" stopIfTrue="1">
      <formula>D19&gt;C19</formula>
    </cfRule>
  </conditionalFormatting>
  <conditionalFormatting sqref="D29:D78">
    <cfRule type="expression" dxfId="9" priority="5" stopIfTrue="1">
      <formula>AND(H29&lt;&gt;102,D29&gt;C29)</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A5" sqref="A5"/>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c r="B5" s="87"/>
      <c r="C5" s="87"/>
    </row>
    <row r="6" spans="1:3">
      <c r="A6" s="87"/>
      <c r="B6" s="87"/>
      <c r="C6" s="87"/>
    </row>
    <row r="7" spans="1:3">
      <c r="A7" s="87"/>
      <c r="B7" s="87"/>
      <c r="C7" s="87"/>
    </row>
    <row r="8" spans="1:3">
      <c r="A8" s="87"/>
      <c r="B8" s="87"/>
      <c r="C8" s="87"/>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CalcPr fullCalcOnLoad="1"/>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09"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12.4.2016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CalcPr fullCalcOnLoad="1"/>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2016-04-12T12:38:56Z</dcterms:modified>
</cp:coreProperties>
</file>